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REPORTE" sheetId="2" r:id="rId1"/>
    <sheet name="ASIENTOS" sheetId="3" r:id="rId2"/>
  </sheets>
  <calcPr calcId="145621"/>
</workbook>
</file>

<file path=xl/calcChain.xml><?xml version="1.0" encoding="utf-8"?>
<calcChain xmlns="http://schemas.openxmlformats.org/spreadsheetml/2006/main">
  <c r="F68" i="3" l="1"/>
  <c r="G61" i="3"/>
  <c r="G15" i="3"/>
  <c r="H17" i="3" s="1"/>
  <c r="H9" i="3"/>
  <c r="G6" i="3"/>
  <c r="F44" i="3"/>
  <c r="F33" i="3" s="1"/>
  <c r="F43" i="3"/>
  <c r="F32" i="3" s="1"/>
  <c r="F40" i="3"/>
  <c r="F30" i="3" s="1"/>
  <c r="F39" i="3"/>
  <c r="F29" i="3" s="1"/>
  <c r="D7" i="2"/>
  <c r="D5" i="2"/>
  <c r="H34" i="3"/>
  <c r="F27" i="3" s="1"/>
  <c r="F22" i="2"/>
  <c r="F21" i="2"/>
  <c r="F20" i="2"/>
  <c r="F19" i="2"/>
  <c r="F18" i="2"/>
  <c r="G25" i="3" l="1"/>
  <c r="G47" i="3" s="1"/>
  <c r="H49" i="3" s="1"/>
  <c r="H42" i="3"/>
  <c r="H38" i="3"/>
  <c r="D8" i="2"/>
  <c r="D10" i="2" s="1"/>
  <c r="D12" i="2" s="1"/>
  <c r="G57" i="3" s="1"/>
  <c r="F66" i="3" s="1"/>
  <c r="H65" i="3" s="1"/>
</calcChain>
</file>

<file path=xl/sharedStrings.xml><?xml version="1.0" encoding="utf-8"?>
<sst xmlns="http://schemas.openxmlformats.org/spreadsheetml/2006/main" count="109" uniqueCount="57">
  <si>
    <t>+</t>
  </si>
  <si>
    <t>-</t>
  </si>
  <si>
    <t>COSTO DE MATERIAL DIRECTO UTILIZADO</t>
  </si>
  <si>
    <t>COSTO DE MANO DE OBRA DIRECTA</t>
  </si>
  <si>
    <t>COSTOS INDIRECTOS DE FABRICACIÓN</t>
  </si>
  <si>
    <t>COSTO DE PRODUCCIÓN DEL PERIODO</t>
  </si>
  <si>
    <t>INVENTARIO INICIAL DE PRODUCTOS EN PROCESO</t>
  </si>
  <si>
    <t>COSTO DE LOS PRODUCTOS EN PROCESO</t>
  </si>
  <si>
    <t>INVENTARIO FINAL DE PRODUCTOS EN PROCESO</t>
  </si>
  <si>
    <t>COSTO DE LOS PRODUCTOS TERMINADOS</t>
  </si>
  <si>
    <t>COSTO DE PRODUCCIÓN</t>
  </si>
  <si>
    <t>PERIODO - JUNIO 2022</t>
  </si>
  <si>
    <t>DETALLE</t>
  </si>
  <si>
    <t>IMPORTE</t>
  </si>
  <si>
    <t>CONSUMOS</t>
  </si>
  <si>
    <t>TIPO</t>
  </si>
  <si>
    <t>CANTIDAD</t>
  </si>
  <si>
    <t>COST UNIT</t>
  </si>
  <si>
    <t>COST TOTAL</t>
  </si>
  <si>
    <t>Materias primas</t>
  </si>
  <si>
    <t>Materiales auxiliares</t>
  </si>
  <si>
    <t>Suministros</t>
  </si>
  <si>
    <t>Envases</t>
  </si>
  <si>
    <t>Embalajes</t>
  </si>
  <si>
    <t>Asiento Contable (sugerido)</t>
  </si>
  <si>
    <t>CUENTA - NOMENCLATURA</t>
  </si>
  <si>
    <t>DEBE</t>
  </si>
  <si>
    <t>HABER</t>
  </si>
  <si>
    <t>------------------------------------ X ------------------------------------</t>
  </si>
  <si>
    <t>VARIACIÓN DE INVENTARIOS</t>
  </si>
  <si>
    <t>Materiales auxiliares, suministros y repuestos</t>
  </si>
  <si>
    <t>Envases y embalajes</t>
  </si>
  <si>
    <t>MATERIAS PRIMAS</t>
  </si>
  <si>
    <t>Costo</t>
  </si>
  <si>
    <t>MATERIALES AUXILIARES, SUMINISTROS Y REPUESTOS</t>
  </si>
  <si>
    <t>Otros suministros</t>
  </si>
  <si>
    <t>ENVASES Y EMBALAJES</t>
  </si>
  <si>
    <t>XX/XX</t>
  </si>
  <si>
    <t>POR EL CONSUMO DE MATERIA PRIMA Y OTROS EN LA PRODUCCIÓN DEL PERÍODO</t>
  </si>
  <si>
    <t>9X</t>
  </si>
  <si>
    <t>XXXXXXXXXXX</t>
  </si>
  <si>
    <t>CARGAS IMPUTABLES A CUENTAS DE COSTOS Y GASTOS</t>
  </si>
  <si>
    <t>Cargas imputables a cuentas de costos y gastos</t>
  </si>
  <si>
    <t>POR EL DESTINO AL CENTRO DE COSTO</t>
  </si>
  <si>
    <t>GRUPO</t>
  </si>
  <si>
    <t>MD</t>
  </si>
  <si>
    <t>CIF</t>
  </si>
  <si>
    <t>VARIACIÓN DE LA PRODUCCIÓN ALMACENADA</t>
  </si>
  <si>
    <t>Variación de productos en proceso</t>
  </si>
  <si>
    <t>Productos en proceso de manufactura</t>
  </si>
  <si>
    <t>Productos en proceso</t>
  </si>
  <si>
    <t>POR LA CONTINUACIÓN DE LA PRODUCCÍON DE LAS UNIDADES EN PROCESO AL INICIO DEL MES</t>
  </si>
  <si>
    <t>PRODUCTOS TERMINADOS</t>
  </si>
  <si>
    <t>Productos terminados</t>
  </si>
  <si>
    <t>Variación de productos terminados</t>
  </si>
  <si>
    <t>POR EL COSTO DE LAS UNIDADES TERMINADAS Y EN PROCESO DE LA PRODCCIÓN DEL MES</t>
  </si>
  <si>
    <t>PRODUCTOS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</si>
</sst>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34900967436750391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0" tint="-0.25098422193060094"/>
        </stop>
        <stop position="1">
          <color theme="0"/>
        </stop>
      </gradient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1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1" xfId="0" applyBorder="1"/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0" fillId="0" borderId="0" xfId="0" quotePrefix="1" applyAlignment="1">
      <alignment horizontal="centerContinuous"/>
    </xf>
    <xf numFmtId="0" fontId="0" fillId="0" borderId="0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Continuous"/>
    </xf>
    <xf numFmtId="0" fontId="0" fillId="3" borderId="1" xfId="0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showGridLines="0" tabSelected="1" zoomScale="175" zoomScaleNormal="175" workbookViewId="0">
      <pane ySplit="4" topLeftCell="A5" activePane="bottomLeft" state="frozenSplit"/>
      <selection pane="bottomLeft" activeCell="F13" sqref="F13"/>
    </sheetView>
  </sheetViews>
  <sheetFormatPr baseColWidth="10" defaultRowHeight="15" x14ac:dyDescent="0.25"/>
  <cols>
    <col min="1" max="1" width="7" customWidth="1"/>
    <col min="2" max="2" width="6.85546875" customWidth="1"/>
    <col min="3" max="3" width="44.7109375" customWidth="1"/>
    <col min="4" max="4" width="12.7109375" customWidth="1"/>
    <col min="6" max="6" width="12.7109375" customWidth="1"/>
  </cols>
  <sheetData>
    <row r="1" spans="1:5" x14ac:dyDescent="0.25">
      <c r="A1" t="s">
        <v>11</v>
      </c>
    </row>
    <row r="2" spans="1:5" x14ac:dyDescent="0.25">
      <c r="A2" s="8" t="s">
        <v>10</v>
      </c>
      <c r="B2" s="8"/>
      <c r="C2" s="9"/>
      <c r="D2" s="9"/>
    </row>
    <row r="3" spans="1:5" ht="4.5" customHeight="1" x14ac:dyDescent="0.25">
      <c r="A3" s="8"/>
      <c r="B3" s="8"/>
      <c r="C3" s="9"/>
      <c r="D3" s="9"/>
    </row>
    <row r="4" spans="1:5" x14ac:dyDescent="0.25">
      <c r="A4" s="10"/>
      <c r="B4" s="15" t="s">
        <v>44</v>
      </c>
      <c r="C4" s="16" t="s">
        <v>12</v>
      </c>
      <c r="D4" s="16" t="s">
        <v>13</v>
      </c>
    </row>
    <row r="5" spans="1:5" x14ac:dyDescent="0.25">
      <c r="A5" s="6"/>
      <c r="B5" s="6" t="s">
        <v>45</v>
      </c>
      <c r="C5" t="s">
        <v>2</v>
      </c>
      <c r="D5" s="2">
        <f>SUMIF(A:A,B5,F:F)</f>
        <v>50000</v>
      </c>
      <c r="E5" s="5"/>
    </row>
    <row r="6" spans="1:5" x14ac:dyDescent="0.25">
      <c r="A6" s="7" t="s">
        <v>0</v>
      </c>
      <c r="C6" t="s">
        <v>3</v>
      </c>
      <c r="D6" s="2">
        <v>25000</v>
      </c>
      <c r="E6" s="5"/>
    </row>
    <row r="7" spans="1:5" x14ac:dyDescent="0.25">
      <c r="A7" s="7" t="s">
        <v>0</v>
      </c>
      <c r="B7" s="6" t="s">
        <v>46</v>
      </c>
      <c r="C7" t="s">
        <v>4</v>
      </c>
      <c r="D7" s="3">
        <f>SUMIF(A:A,B7,F:F)</f>
        <v>18900</v>
      </c>
    </row>
    <row r="8" spans="1:5" x14ac:dyDescent="0.25">
      <c r="A8" s="6"/>
      <c r="C8" t="s">
        <v>5</v>
      </c>
      <c r="D8" s="2">
        <f>SUM(D5:D7)</f>
        <v>93900</v>
      </c>
    </row>
    <row r="9" spans="1:5" x14ac:dyDescent="0.25">
      <c r="A9" s="7" t="s">
        <v>0</v>
      </c>
      <c r="C9" t="s">
        <v>6</v>
      </c>
      <c r="D9" s="3">
        <v>7500</v>
      </c>
    </row>
    <row r="10" spans="1:5" x14ac:dyDescent="0.25">
      <c r="A10" s="6"/>
      <c r="C10" t="s">
        <v>7</v>
      </c>
      <c r="D10" s="2">
        <f>SUM(D8:D9)</f>
        <v>101400</v>
      </c>
    </row>
    <row r="11" spans="1:5" x14ac:dyDescent="0.25">
      <c r="A11" s="7" t="s">
        <v>1</v>
      </c>
      <c r="C11" t="s">
        <v>8</v>
      </c>
      <c r="D11" s="3">
        <v>5800</v>
      </c>
    </row>
    <row r="12" spans="1:5" x14ac:dyDescent="0.25">
      <c r="C12" t="s">
        <v>9</v>
      </c>
      <c r="D12" s="2">
        <f>D10-D11</f>
        <v>95600</v>
      </c>
    </row>
    <row r="16" spans="1:5" x14ac:dyDescent="0.25">
      <c r="A16" t="s">
        <v>14</v>
      </c>
    </row>
    <row r="17" spans="1:6" x14ac:dyDescent="0.25">
      <c r="A17" s="17" t="s">
        <v>44</v>
      </c>
      <c r="B17" s="17" t="s">
        <v>15</v>
      </c>
      <c r="C17" s="17" t="s">
        <v>12</v>
      </c>
      <c r="D17" s="17" t="s">
        <v>16</v>
      </c>
      <c r="E17" s="17" t="s">
        <v>17</v>
      </c>
      <c r="F17" s="17" t="s">
        <v>18</v>
      </c>
    </row>
    <row r="18" spans="1:6" x14ac:dyDescent="0.25">
      <c r="A18" s="6" t="s">
        <v>45</v>
      </c>
      <c r="B18">
        <v>1</v>
      </c>
      <c r="C18" t="s">
        <v>19</v>
      </c>
      <c r="D18" s="2">
        <v>5000</v>
      </c>
      <c r="E18" s="2">
        <v>10</v>
      </c>
      <c r="F18" s="2">
        <f>D18*E18</f>
        <v>50000</v>
      </c>
    </row>
    <row r="19" spans="1:6" x14ac:dyDescent="0.25">
      <c r="A19" s="14" t="s">
        <v>46</v>
      </c>
      <c r="B19">
        <v>2</v>
      </c>
      <c r="C19" t="s">
        <v>20</v>
      </c>
      <c r="D19" s="2">
        <v>4000</v>
      </c>
      <c r="E19" s="2">
        <v>2</v>
      </c>
      <c r="F19" s="2">
        <f>D19*E19</f>
        <v>8000</v>
      </c>
    </row>
    <row r="20" spans="1:6" x14ac:dyDescent="0.25">
      <c r="A20" s="14" t="s">
        <v>46</v>
      </c>
      <c r="B20">
        <v>3</v>
      </c>
      <c r="C20" t="s">
        <v>21</v>
      </c>
      <c r="D20" s="2">
        <v>5000</v>
      </c>
      <c r="E20" s="2">
        <v>1</v>
      </c>
      <c r="F20" s="2">
        <f>D20*E20</f>
        <v>5000</v>
      </c>
    </row>
    <row r="21" spans="1:6" x14ac:dyDescent="0.25">
      <c r="A21" s="14" t="s">
        <v>46</v>
      </c>
      <c r="B21">
        <v>4</v>
      </c>
      <c r="C21" t="s">
        <v>22</v>
      </c>
      <c r="D21" s="2">
        <v>7000</v>
      </c>
      <c r="E21" s="2">
        <v>0.5</v>
      </c>
      <c r="F21" s="2">
        <f>D21*E21</f>
        <v>3500</v>
      </c>
    </row>
    <row r="22" spans="1:6" x14ac:dyDescent="0.25">
      <c r="A22" s="14" t="s">
        <v>46</v>
      </c>
      <c r="B22">
        <v>5</v>
      </c>
      <c r="C22" t="s">
        <v>23</v>
      </c>
      <c r="D22" s="2">
        <v>800</v>
      </c>
      <c r="E22" s="2">
        <v>3</v>
      </c>
      <c r="F22" s="2">
        <f>D22*E22</f>
        <v>2400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70"/>
  <sheetViews>
    <sheetView showGridLines="0" workbookViewId="0">
      <selection activeCell="K17" sqref="K17"/>
    </sheetView>
  </sheetViews>
  <sheetFormatPr baseColWidth="10" defaultRowHeight="15" x14ac:dyDescent="0.25"/>
  <cols>
    <col min="1" max="1" width="3.5703125" customWidth="1"/>
    <col min="2" max="2" width="6.28515625" customWidth="1"/>
    <col min="3" max="3" width="6.42578125" customWidth="1"/>
    <col min="4" max="4" width="9.85546875" customWidth="1"/>
    <col min="5" max="5" width="42.5703125" customWidth="1"/>
    <col min="6" max="6" width="11.42578125" customWidth="1"/>
  </cols>
  <sheetData>
    <row r="2" spans="1:8" x14ac:dyDescent="0.25">
      <c r="A2" s="1" t="s">
        <v>24</v>
      </c>
    </row>
    <row r="4" spans="1:8" ht="18.75" x14ac:dyDescent="0.3">
      <c r="A4" s="11" t="s">
        <v>25</v>
      </c>
      <c r="B4" s="11"/>
      <c r="C4" s="11"/>
      <c r="D4" s="11"/>
      <c r="E4" s="11"/>
      <c r="F4" s="11"/>
      <c r="G4" s="12" t="s">
        <v>26</v>
      </c>
      <c r="H4" s="12" t="s">
        <v>27</v>
      </c>
    </row>
    <row r="5" spans="1:8" x14ac:dyDescent="0.25">
      <c r="A5" s="13" t="s">
        <v>28</v>
      </c>
      <c r="B5" s="9"/>
      <c r="C5" s="9"/>
      <c r="D5" s="9"/>
      <c r="E5" s="9"/>
      <c r="F5" s="9"/>
      <c r="G5" s="9"/>
      <c r="H5" s="9"/>
    </row>
    <row r="6" spans="1:8" x14ac:dyDescent="0.25">
      <c r="A6" s="1">
        <v>71</v>
      </c>
      <c r="B6" s="1" t="s">
        <v>47</v>
      </c>
      <c r="G6" s="4">
        <f>REPORTE!D9</f>
        <v>7500</v>
      </c>
    </row>
    <row r="7" spans="1:8" x14ac:dyDescent="0.25">
      <c r="B7">
        <v>713</v>
      </c>
      <c r="C7" t="s">
        <v>48</v>
      </c>
    </row>
    <row r="8" spans="1:8" x14ac:dyDescent="0.25">
      <c r="C8">
        <v>7131</v>
      </c>
      <c r="D8" t="s">
        <v>49</v>
      </c>
    </row>
    <row r="9" spans="1:8" x14ac:dyDescent="0.25">
      <c r="A9" s="1">
        <v>23</v>
      </c>
      <c r="B9" s="1" t="s">
        <v>56</v>
      </c>
      <c r="H9" s="4">
        <f>G6</f>
        <v>7500</v>
      </c>
    </row>
    <row r="10" spans="1:8" x14ac:dyDescent="0.25">
      <c r="B10">
        <v>231</v>
      </c>
      <c r="C10" t="s">
        <v>50</v>
      </c>
    </row>
    <row r="11" spans="1:8" x14ac:dyDescent="0.25">
      <c r="C11">
        <v>2311</v>
      </c>
      <c r="D11" t="s">
        <v>50</v>
      </c>
    </row>
    <row r="12" spans="1:8" x14ac:dyDescent="0.25">
      <c r="D12">
        <v>23111</v>
      </c>
      <c r="E12" t="s">
        <v>33</v>
      </c>
    </row>
    <row r="13" spans="1:8" x14ac:dyDescent="0.25">
      <c r="A13" t="s">
        <v>37</v>
      </c>
      <c r="C13" t="s">
        <v>51</v>
      </c>
    </row>
    <row r="14" spans="1:8" x14ac:dyDescent="0.25">
      <c r="A14" s="13" t="s">
        <v>28</v>
      </c>
      <c r="B14" s="9"/>
      <c r="C14" s="9"/>
      <c r="D14" s="9"/>
      <c r="E14" s="9"/>
      <c r="F14" s="9"/>
      <c r="G14" s="9"/>
      <c r="H14" s="9"/>
    </row>
    <row r="15" spans="1:8" x14ac:dyDescent="0.25">
      <c r="A15" s="1" t="s">
        <v>39</v>
      </c>
      <c r="B15" s="1" t="s">
        <v>40</v>
      </c>
      <c r="G15" s="4">
        <f>G6</f>
        <v>7500</v>
      </c>
    </row>
    <row r="17" spans="1:8" x14ac:dyDescent="0.25">
      <c r="A17" s="1">
        <v>79</v>
      </c>
      <c r="B17" s="1" t="s">
        <v>41</v>
      </c>
      <c r="H17" s="4">
        <f>G15</f>
        <v>7500</v>
      </c>
    </row>
    <row r="18" spans="1:8" x14ac:dyDescent="0.25">
      <c r="B18">
        <v>791</v>
      </c>
      <c r="C18" t="s">
        <v>42</v>
      </c>
    </row>
    <row r="19" spans="1:8" x14ac:dyDescent="0.25">
      <c r="A19" t="s">
        <v>37</v>
      </c>
      <c r="C19" t="s">
        <v>43</v>
      </c>
    </row>
    <row r="23" spans="1:8" ht="18.75" x14ac:dyDescent="0.3">
      <c r="A23" s="11" t="s">
        <v>25</v>
      </c>
      <c r="B23" s="11"/>
      <c r="C23" s="11"/>
      <c r="D23" s="11"/>
      <c r="E23" s="11"/>
      <c r="F23" s="11"/>
      <c r="G23" s="12" t="s">
        <v>26</v>
      </c>
      <c r="H23" s="12" t="s">
        <v>27</v>
      </c>
    </row>
    <row r="24" spans="1:8" x14ac:dyDescent="0.25">
      <c r="A24" s="13" t="s">
        <v>28</v>
      </c>
      <c r="B24" s="9"/>
      <c r="C24" s="9"/>
      <c r="D24" s="9"/>
      <c r="E24" s="9"/>
      <c r="F24" s="9"/>
      <c r="G24" s="9"/>
      <c r="H24" s="9"/>
    </row>
    <row r="25" spans="1:8" x14ac:dyDescent="0.25">
      <c r="A25" s="1">
        <v>61</v>
      </c>
      <c r="B25" s="1" t="s">
        <v>29</v>
      </c>
      <c r="G25" s="2">
        <f>SUM(F27:F33)</f>
        <v>68900</v>
      </c>
      <c r="H25" s="2"/>
    </row>
    <row r="26" spans="1:8" x14ac:dyDescent="0.25">
      <c r="B26">
        <v>612</v>
      </c>
      <c r="C26" t="s">
        <v>19</v>
      </c>
    </row>
    <row r="27" spans="1:8" x14ac:dyDescent="0.25">
      <c r="C27">
        <v>6121</v>
      </c>
      <c r="D27" t="s">
        <v>19</v>
      </c>
      <c r="F27" s="4">
        <f>H34</f>
        <v>50000</v>
      </c>
    </row>
    <row r="28" spans="1:8" x14ac:dyDescent="0.25">
      <c r="B28">
        <v>613</v>
      </c>
      <c r="C28" t="s">
        <v>30</v>
      </c>
    </row>
    <row r="29" spans="1:8" x14ac:dyDescent="0.25">
      <c r="C29">
        <v>6131</v>
      </c>
      <c r="D29" t="s">
        <v>20</v>
      </c>
      <c r="F29" s="4">
        <f>F39</f>
        <v>8000</v>
      </c>
    </row>
    <row r="30" spans="1:8" x14ac:dyDescent="0.25">
      <c r="C30">
        <v>6132</v>
      </c>
      <c r="D30" t="s">
        <v>21</v>
      </c>
      <c r="F30" s="4">
        <f>F40</f>
        <v>5000</v>
      </c>
    </row>
    <row r="31" spans="1:8" x14ac:dyDescent="0.25">
      <c r="B31">
        <v>614</v>
      </c>
      <c r="C31" t="s">
        <v>31</v>
      </c>
    </row>
    <row r="32" spans="1:8" x14ac:dyDescent="0.25">
      <c r="C32">
        <v>6141</v>
      </c>
      <c r="D32" t="s">
        <v>22</v>
      </c>
      <c r="F32" s="4">
        <f>F43</f>
        <v>3500</v>
      </c>
    </row>
    <row r="33" spans="1:8" x14ac:dyDescent="0.25">
      <c r="C33">
        <v>6142</v>
      </c>
      <c r="D33" t="s">
        <v>23</v>
      </c>
      <c r="F33" s="4">
        <f>F44</f>
        <v>2400</v>
      </c>
    </row>
    <row r="34" spans="1:8" x14ac:dyDescent="0.25">
      <c r="A34" s="1">
        <v>24</v>
      </c>
      <c r="B34" s="1" t="s">
        <v>32</v>
      </c>
      <c r="G34" s="4"/>
      <c r="H34" s="4">
        <f>SUMIF(REPORTE!B:B,1,REPORTE!F:F)</f>
        <v>50000</v>
      </c>
    </row>
    <row r="35" spans="1:8" x14ac:dyDescent="0.25">
      <c r="B35">
        <v>241</v>
      </c>
      <c r="C35" t="s">
        <v>19</v>
      </c>
    </row>
    <row r="36" spans="1:8" x14ac:dyDescent="0.25">
      <c r="C36">
        <v>2411</v>
      </c>
      <c r="D36" t="s">
        <v>19</v>
      </c>
    </row>
    <row r="37" spans="1:8" x14ac:dyDescent="0.25">
      <c r="D37">
        <v>24111</v>
      </c>
      <c r="E37" t="s">
        <v>33</v>
      </c>
    </row>
    <row r="38" spans="1:8" x14ac:dyDescent="0.25">
      <c r="A38" s="1">
        <v>25</v>
      </c>
      <c r="B38" s="1" t="s">
        <v>34</v>
      </c>
      <c r="H38" s="4">
        <f>SUM(F39:F40)</f>
        <v>13000</v>
      </c>
    </row>
    <row r="39" spans="1:8" x14ac:dyDescent="0.25">
      <c r="B39">
        <v>251</v>
      </c>
      <c r="C39" t="s">
        <v>20</v>
      </c>
      <c r="F39" s="4">
        <f>SUMIF(REPORTE!B:B,2,REPORTE!F:F)</f>
        <v>8000</v>
      </c>
    </row>
    <row r="40" spans="1:8" x14ac:dyDescent="0.25">
      <c r="B40">
        <v>252</v>
      </c>
      <c r="C40" t="s">
        <v>21</v>
      </c>
      <c r="F40" s="4">
        <f>SUMIF(REPORTE!B:B,3,REPORTE!F:F)</f>
        <v>5000</v>
      </c>
    </row>
    <row r="41" spans="1:8" x14ac:dyDescent="0.25">
      <c r="C41">
        <v>2524</v>
      </c>
      <c r="D41" t="s">
        <v>35</v>
      </c>
      <c r="F41" s="4"/>
    </row>
    <row r="42" spans="1:8" x14ac:dyDescent="0.25">
      <c r="A42" s="1">
        <v>26</v>
      </c>
      <c r="B42" s="1" t="s">
        <v>36</v>
      </c>
      <c r="H42" s="4">
        <f>SUM(F43:F44)</f>
        <v>5900</v>
      </c>
    </row>
    <row r="43" spans="1:8" x14ac:dyDescent="0.25">
      <c r="B43">
        <v>261</v>
      </c>
      <c r="C43" t="s">
        <v>22</v>
      </c>
      <c r="F43" s="4">
        <f>SUMIF(REPORTE!B:B,4,REPORTE!F:F)</f>
        <v>3500</v>
      </c>
    </row>
    <row r="44" spans="1:8" x14ac:dyDescent="0.25">
      <c r="B44">
        <v>262</v>
      </c>
      <c r="C44" t="s">
        <v>23</v>
      </c>
      <c r="F44" s="4">
        <f>SUMIF(REPORTE!B:B,5,REPORTE!F:F)</f>
        <v>2400</v>
      </c>
    </row>
    <row r="45" spans="1:8" x14ac:dyDescent="0.25">
      <c r="A45" t="s">
        <v>37</v>
      </c>
      <c r="C45" t="s">
        <v>38</v>
      </c>
    </row>
    <row r="46" spans="1:8" x14ac:dyDescent="0.25">
      <c r="A46" s="13" t="s">
        <v>28</v>
      </c>
      <c r="B46" s="9"/>
      <c r="C46" s="9"/>
      <c r="D46" s="9"/>
      <c r="E46" s="9"/>
      <c r="F46" s="9"/>
      <c r="G46" s="9"/>
      <c r="H46" s="9"/>
    </row>
    <row r="47" spans="1:8" x14ac:dyDescent="0.25">
      <c r="A47" s="1" t="s">
        <v>39</v>
      </c>
      <c r="B47" s="1" t="s">
        <v>40</v>
      </c>
      <c r="G47" s="4">
        <f>G25</f>
        <v>68900</v>
      </c>
    </row>
    <row r="49" spans="1:8" x14ac:dyDescent="0.25">
      <c r="A49" s="1">
        <v>79</v>
      </c>
      <c r="B49" s="1" t="s">
        <v>41</v>
      </c>
      <c r="H49" s="4">
        <f>G47</f>
        <v>68900</v>
      </c>
    </row>
    <row r="50" spans="1:8" x14ac:dyDescent="0.25">
      <c r="B50">
        <v>791</v>
      </c>
      <c r="C50" t="s">
        <v>42</v>
      </c>
    </row>
    <row r="51" spans="1:8" x14ac:dyDescent="0.25">
      <c r="A51" t="s">
        <v>37</v>
      </c>
      <c r="C51" t="s">
        <v>43</v>
      </c>
    </row>
    <row r="55" spans="1:8" ht="18.75" x14ac:dyDescent="0.3">
      <c r="A55" s="11" t="s">
        <v>25</v>
      </c>
      <c r="B55" s="11"/>
      <c r="C55" s="11"/>
      <c r="D55" s="11"/>
      <c r="E55" s="11"/>
      <c r="F55" s="11"/>
      <c r="G55" s="12" t="s">
        <v>26</v>
      </c>
      <c r="H55" s="12" t="s">
        <v>27</v>
      </c>
    </row>
    <row r="56" spans="1:8" x14ac:dyDescent="0.25">
      <c r="A56" s="13" t="s">
        <v>28</v>
      </c>
      <c r="B56" s="9"/>
      <c r="C56" s="9"/>
      <c r="D56" s="9"/>
      <c r="E56" s="9"/>
      <c r="F56" s="9"/>
      <c r="G56" s="9"/>
      <c r="H56" s="9"/>
    </row>
    <row r="57" spans="1:8" x14ac:dyDescent="0.25">
      <c r="A57" s="1">
        <v>21</v>
      </c>
      <c r="B57" s="1" t="s">
        <v>52</v>
      </c>
      <c r="G57" s="2">
        <f>REPORTE!D12</f>
        <v>95600</v>
      </c>
      <c r="H57" s="2"/>
    </row>
    <row r="58" spans="1:8" x14ac:dyDescent="0.25">
      <c r="B58">
        <v>211</v>
      </c>
      <c r="C58" t="s">
        <v>53</v>
      </c>
    </row>
    <row r="59" spans="1:8" x14ac:dyDescent="0.25">
      <c r="C59">
        <v>2111</v>
      </c>
      <c r="D59" t="s">
        <v>53</v>
      </c>
    </row>
    <row r="60" spans="1:8" x14ac:dyDescent="0.25">
      <c r="D60">
        <v>21111</v>
      </c>
      <c r="E60" t="s">
        <v>33</v>
      </c>
    </row>
    <row r="61" spans="1:8" x14ac:dyDescent="0.25">
      <c r="A61" s="1">
        <v>23</v>
      </c>
      <c r="B61" s="1" t="s">
        <v>56</v>
      </c>
      <c r="G61" s="4">
        <f>REPORTE!D11</f>
        <v>5800</v>
      </c>
    </row>
    <row r="62" spans="1:8" x14ac:dyDescent="0.25">
      <c r="B62">
        <v>231</v>
      </c>
      <c r="C62" t="s">
        <v>50</v>
      </c>
    </row>
    <row r="63" spans="1:8" x14ac:dyDescent="0.25">
      <c r="C63">
        <v>2311</v>
      </c>
      <c r="D63" t="s">
        <v>50</v>
      </c>
    </row>
    <row r="64" spans="1:8" x14ac:dyDescent="0.25">
      <c r="D64">
        <v>23111</v>
      </c>
      <c r="E64" t="s">
        <v>33</v>
      </c>
    </row>
    <row r="65" spans="1:8" x14ac:dyDescent="0.25">
      <c r="A65" s="1">
        <v>71</v>
      </c>
      <c r="B65" s="1" t="s">
        <v>47</v>
      </c>
      <c r="H65" s="4">
        <f>SUM(F66:F68)</f>
        <v>101400</v>
      </c>
    </row>
    <row r="66" spans="1:8" x14ac:dyDescent="0.25">
      <c r="B66">
        <v>711</v>
      </c>
      <c r="C66" t="s">
        <v>54</v>
      </c>
      <c r="F66" s="4">
        <f>G57</f>
        <v>95600</v>
      </c>
    </row>
    <row r="67" spans="1:8" x14ac:dyDescent="0.25">
      <c r="C67">
        <v>7111</v>
      </c>
      <c r="D67" t="s">
        <v>53</v>
      </c>
    </row>
    <row r="68" spans="1:8" x14ac:dyDescent="0.25">
      <c r="B68">
        <v>713</v>
      </c>
      <c r="C68" t="s">
        <v>48</v>
      </c>
      <c r="F68" s="4">
        <f>G61</f>
        <v>5800</v>
      </c>
    </row>
    <row r="69" spans="1:8" x14ac:dyDescent="0.25">
      <c r="C69">
        <v>7131</v>
      </c>
      <c r="D69" t="s">
        <v>49</v>
      </c>
    </row>
    <row r="70" spans="1:8" x14ac:dyDescent="0.25">
      <c r="A70" t="s">
        <v>37</v>
      </c>
      <c r="C70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</vt:lpstr>
      <vt:lpstr>ASIENTOS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GONZALES ROMERO</dc:creator>
  <cp:lastModifiedBy>SERGIO GONZALES ROMERO</cp:lastModifiedBy>
  <dcterms:created xsi:type="dcterms:W3CDTF">2022-01-14T01:37:29Z</dcterms:created>
  <dcterms:modified xsi:type="dcterms:W3CDTF">2022-06-06T16:37:10Z</dcterms:modified>
</cp:coreProperties>
</file>