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3" r:id="rId1"/>
  </sheets>
  <calcPr calcId="145621"/>
</workbook>
</file>

<file path=xl/calcChain.xml><?xml version="1.0" encoding="utf-8"?>
<calcChain xmlns="http://schemas.openxmlformats.org/spreadsheetml/2006/main">
  <c r="C16" i="3" l="1"/>
  <c r="D16" i="3" s="1"/>
  <c r="C14" i="3"/>
  <c r="C15" i="3" s="1"/>
  <c r="D15" i="3" s="1"/>
  <c r="C10" i="3"/>
  <c r="C9" i="3"/>
  <c r="D14" i="3" l="1"/>
  <c r="D17" i="3" s="1"/>
  <c r="L16" i="3" s="1"/>
  <c r="M27" i="3" l="1"/>
  <c r="L25" i="3"/>
  <c r="M20" i="3"/>
</calcChain>
</file>

<file path=xl/sharedStrings.xml><?xml version="1.0" encoding="utf-8"?>
<sst xmlns="http://schemas.openxmlformats.org/spreadsheetml/2006/main" count="40" uniqueCount="36">
  <si>
    <t>CUENTA - NOMENCLATURA</t>
  </si>
  <si>
    <t>DEBE</t>
  </si>
  <si>
    <t>HABER</t>
  </si>
  <si>
    <t>ASIENTO CONTABLE PARA EL REGISTRO DE</t>
  </si>
  <si>
    <t>Base</t>
  </si>
  <si>
    <t>------------------------------------ X ------------------------------------</t>
  </si>
  <si>
    <t>XX/XX</t>
  </si>
  <si>
    <t>GASTOS DE PERSONAL Y DIRECTORES</t>
  </si>
  <si>
    <t>Indemnización por despido arbitrario</t>
  </si>
  <si>
    <t>F. Ingreso</t>
  </si>
  <si>
    <t>F. Cese</t>
  </si>
  <si>
    <t>Remuneración</t>
  </si>
  <si>
    <t>Mensual</t>
  </si>
  <si>
    <t>1/2 Remun</t>
  </si>
  <si>
    <t>Cálculo de la Indemnización</t>
  </si>
  <si>
    <t>Asiento Contable (sugerido)</t>
  </si>
  <si>
    <t>Tiempo Servicio</t>
  </si>
  <si>
    <t>Cantidad</t>
  </si>
  <si>
    <t>Importe</t>
  </si>
  <si>
    <t>Años</t>
  </si>
  <si>
    <t>Meses</t>
  </si>
  <si>
    <t>Días</t>
  </si>
  <si>
    <t>Total Indeminización</t>
  </si>
  <si>
    <t>Indemnizaciones al personal</t>
  </si>
  <si>
    <t>623X</t>
  </si>
  <si>
    <t>Por despido arbitrario</t>
  </si>
  <si>
    <t>REMUNERACIONES Y PARTICIPACIONES POR PAGAR</t>
  </si>
  <si>
    <t>Otras remuneraciones y participaciones por pagar</t>
  </si>
  <si>
    <t>419X</t>
  </si>
  <si>
    <t>419XX</t>
  </si>
  <si>
    <t>POR EL RECONOCIMIENTO DE LA INDEMNIZACIÓN POR DESPIDO ARBITRARIO</t>
  </si>
  <si>
    <t>9X</t>
  </si>
  <si>
    <t>XXXXXXXXXXX</t>
  </si>
  <si>
    <t>CARGAS IMPUTABLES A CUENTAS DE COSTOS Y GASTOS</t>
  </si>
  <si>
    <t>Cargas imputables a cuentas de costos y gastos</t>
  </si>
  <si>
    <t>POR EL DESTINO AL CENTRO DE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</si>
</sst>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0" fillId="0" borderId="0" xfId="1" applyFont="1"/>
    <xf numFmtId="43" fontId="0" fillId="0" borderId="2" xfId="1" applyFont="1" applyBorder="1"/>
    <xf numFmtId="0" fontId="0" fillId="0" borderId="0" xfId="0" quotePrefix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  <xf numFmtId="0" fontId="0" fillId="0" borderId="0" xfId="0" quotePrefix="1"/>
    <xf numFmtId="0" fontId="0" fillId="0" borderId="2" xfId="0" applyBorder="1" applyAlignment="1">
      <alignment horizont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activeCell="B19" sqref="B19"/>
    </sheetView>
  </sheetViews>
  <sheetFormatPr baseColWidth="10" defaultRowHeight="15" x14ac:dyDescent="0.25"/>
  <cols>
    <col min="1" max="1" width="15.42578125" customWidth="1"/>
    <col min="5" max="5" width="8.28515625" customWidth="1"/>
    <col min="6" max="6" width="3.5703125" customWidth="1"/>
    <col min="7" max="7" width="6.28515625" customWidth="1"/>
    <col min="8" max="8" width="6.42578125" customWidth="1"/>
    <col min="9" max="9" width="9.85546875" customWidth="1"/>
    <col min="10" max="10" width="55" customWidth="1"/>
    <col min="11" max="11" width="11.42578125" customWidth="1"/>
  </cols>
  <sheetData>
    <row r="1" spans="1:13" ht="18.75" x14ac:dyDescent="0.3">
      <c r="A1" s="2" t="s">
        <v>3</v>
      </c>
    </row>
    <row r="2" spans="1:13" ht="23.25" x14ac:dyDescent="0.35">
      <c r="A2" s="10" t="s">
        <v>8</v>
      </c>
    </row>
    <row r="4" spans="1:13" x14ac:dyDescent="0.25">
      <c r="A4" t="s">
        <v>9</v>
      </c>
      <c r="B4" s="11">
        <v>43831</v>
      </c>
    </row>
    <row r="5" spans="1:13" x14ac:dyDescent="0.25">
      <c r="A5" t="s">
        <v>10</v>
      </c>
      <c r="B5" s="11">
        <v>44451</v>
      </c>
    </row>
    <row r="6" spans="1:13" x14ac:dyDescent="0.25">
      <c r="G6" s="12"/>
    </row>
    <row r="7" spans="1:13" x14ac:dyDescent="0.25">
      <c r="A7" t="s">
        <v>11</v>
      </c>
    </row>
    <row r="8" spans="1:13" x14ac:dyDescent="0.25">
      <c r="B8" t="s">
        <v>12</v>
      </c>
      <c r="C8" s="5">
        <v>2400</v>
      </c>
    </row>
    <row r="9" spans="1:13" x14ac:dyDescent="0.25">
      <c r="B9" s="12" t="s">
        <v>13</v>
      </c>
      <c r="C9" s="6">
        <f>C8/2</f>
        <v>1200</v>
      </c>
    </row>
    <row r="10" spans="1:13" x14ac:dyDescent="0.25">
      <c r="B10" t="s">
        <v>4</v>
      </c>
      <c r="C10" s="5">
        <f>SUM(C8:C9)</f>
        <v>3600</v>
      </c>
    </row>
    <row r="12" spans="1:13" x14ac:dyDescent="0.25">
      <c r="A12" s="1" t="s">
        <v>14</v>
      </c>
      <c r="F12" s="1" t="s">
        <v>15</v>
      </c>
    </row>
    <row r="13" spans="1:13" x14ac:dyDescent="0.25">
      <c r="A13" t="s">
        <v>16</v>
      </c>
      <c r="C13" s="13" t="s">
        <v>17</v>
      </c>
      <c r="D13" s="13" t="s">
        <v>18</v>
      </c>
    </row>
    <row r="14" spans="1:13" ht="18.75" x14ac:dyDescent="0.3">
      <c r="B14" t="s">
        <v>19</v>
      </c>
      <c r="C14">
        <f>INT(IF(IF(B4&gt;0,DAYS360(B4,B5)+1,0)&gt;360,IF(B4&gt;0,DAYS360(B4,B5)+1,0)/360,0))</f>
        <v>1</v>
      </c>
      <c r="D14" s="14">
        <f>C14*C10</f>
        <v>3600</v>
      </c>
      <c r="F14" s="3" t="s">
        <v>0</v>
      </c>
      <c r="G14" s="3"/>
      <c r="H14" s="3"/>
      <c r="I14" s="3"/>
      <c r="J14" s="3"/>
      <c r="K14" s="3"/>
      <c r="L14" s="4" t="s">
        <v>1</v>
      </c>
      <c r="M14" s="4" t="s">
        <v>2</v>
      </c>
    </row>
    <row r="15" spans="1:13" x14ac:dyDescent="0.25">
      <c r="B15" t="s">
        <v>20</v>
      </c>
      <c r="C15">
        <f>INT((IF(B4&gt;0,DAYS360(B4,B5)+1,0)/30)-(12*C14))</f>
        <v>8</v>
      </c>
      <c r="D15" s="14">
        <f>C15*(C10/12)</f>
        <v>2400</v>
      </c>
      <c r="F15" s="7" t="s">
        <v>5</v>
      </c>
      <c r="G15" s="8"/>
      <c r="H15" s="8"/>
      <c r="I15" s="8"/>
      <c r="J15" s="8"/>
      <c r="K15" s="8"/>
      <c r="L15" s="8"/>
      <c r="M15" s="8"/>
    </row>
    <row r="16" spans="1:13" x14ac:dyDescent="0.25">
      <c r="B16" t="s">
        <v>21</v>
      </c>
      <c r="C16">
        <f>((IF(B4&gt;0,DAYS360(B4,B5)+1,0)/30)-INT(IF(B4&gt;0,DAYS360(B4,B5)+1,0)/30))*30</f>
        <v>11.999999999999957</v>
      </c>
      <c r="D16" s="6">
        <f>C16*((C10/12)/30)</f>
        <v>119.99999999999957</v>
      </c>
      <c r="F16" s="1">
        <v>62</v>
      </c>
      <c r="G16" s="1" t="s">
        <v>7</v>
      </c>
      <c r="L16" s="5">
        <f>D17</f>
        <v>6120</v>
      </c>
      <c r="M16" s="5"/>
    </row>
    <row r="17" spans="1:13" x14ac:dyDescent="0.25">
      <c r="A17" t="s">
        <v>22</v>
      </c>
      <c r="D17" s="14">
        <f>SUM(D14:D16)</f>
        <v>6120</v>
      </c>
      <c r="G17">
        <v>623</v>
      </c>
      <c r="H17" t="s">
        <v>23</v>
      </c>
      <c r="L17" s="5"/>
      <c r="M17" s="5"/>
    </row>
    <row r="18" spans="1:13" x14ac:dyDescent="0.25">
      <c r="H18" s="9" t="s">
        <v>24</v>
      </c>
      <c r="I18" t="s">
        <v>25</v>
      </c>
      <c r="L18" s="5"/>
      <c r="M18" s="5"/>
    </row>
    <row r="19" spans="1:13" x14ac:dyDescent="0.25">
      <c r="F19" s="1">
        <v>41</v>
      </c>
      <c r="G19" s="1" t="s">
        <v>26</v>
      </c>
      <c r="L19" s="5"/>
      <c r="M19" s="5"/>
    </row>
    <row r="20" spans="1:13" x14ac:dyDescent="0.25">
      <c r="G20">
        <v>419</v>
      </c>
      <c r="H20" t="s">
        <v>27</v>
      </c>
      <c r="L20" s="5"/>
      <c r="M20" s="5">
        <f>L16</f>
        <v>6120</v>
      </c>
    </row>
    <row r="21" spans="1:13" x14ac:dyDescent="0.25">
      <c r="H21" t="s">
        <v>28</v>
      </c>
      <c r="I21" t="s">
        <v>23</v>
      </c>
    </row>
    <row r="22" spans="1:13" x14ac:dyDescent="0.25">
      <c r="H22" s="9"/>
      <c r="I22" s="9" t="s">
        <v>29</v>
      </c>
      <c r="J22" t="s">
        <v>25</v>
      </c>
      <c r="K22" s="5"/>
    </row>
    <row r="23" spans="1:13" x14ac:dyDescent="0.25">
      <c r="F23" t="s">
        <v>6</v>
      </c>
      <c r="H23" t="s">
        <v>30</v>
      </c>
      <c r="I23" s="9"/>
      <c r="K23" s="5"/>
    </row>
    <row r="24" spans="1:13" x14ac:dyDescent="0.25">
      <c r="F24" s="7" t="s">
        <v>5</v>
      </c>
      <c r="G24" s="8"/>
      <c r="H24" s="8"/>
      <c r="I24" s="8"/>
      <c r="J24" s="8"/>
      <c r="K24" s="8"/>
      <c r="L24" s="8"/>
      <c r="M24" s="8"/>
    </row>
    <row r="25" spans="1:13" x14ac:dyDescent="0.25">
      <c r="F25" s="1" t="s">
        <v>31</v>
      </c>
      <c r="G25" s="1" t="s">
        <v>32</v>
      </c>
      <c r="L25" s="14">
        <f>L16</f>
        <v>6120</v>
      </c>
    </row>
    <row r="27" spans="1:13" x14ac:dyDescent="0.25">
      <c r="F27" s="1">
        <v>79</v>
      </c>
      <c r="G27" s="1" t="s">
        <v>33</v>
      </c>
      <c r="M27" s="14">
        <f>L16</f>
        <v>6120</v>
      </c>
    </row>
    <row r="28" spans="1:13" x14ac:dyDescent="0.25">
      <c r="G28">
        <v>791</v>
      </c>
      <c r="H28" t="s">
        <v>34</v>
      </c>
    </row>
    <row r="29" spans="1:13" x14ac:dyDescent="0.25">
      <c r="F29" t="s">
        <v>6</v>
      </c>
      <c r="H29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2021-08-03T04:15:18Z</dcterms:created>
  <dcterms:modified xsi:type="dcterms:W3CDTF">2021-11-15T19:48:03Z</dcterms:modified>
</cp:coreProperties>
</file>